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a\Documents\3 FAPDF\Escritório de Processos\"/>
    </mc:Choice>
  </mc:AlternateContent>
  <bookViews>
    <workbookView xWindow="0" yWindow="0" windowWidth="20400" windowHeight="7155"/>
  </bookViews>
  <sheets>
    <sheet name="Plano Detalhado de Aplicação" sheetId="3" r:id="rId1"/>
  </sheets>
  <definedNames>
    <definedName name="_xlnm._FilterDatabase" localSheetId="0" hidden="1">'Plano Detalhado de Aplicação'!$A$5:$AA$12</definedName>
    <definedName name="_xlnm._FilterDatabase">'Plano Detalhado de Aplicação'!$A$5:$AA$12</definedName>
    <definedName name="_xlnm.Print_Titles" localSheetId="0">'Plano Detalhado de Aplicação'!$5:$5</definedName>
  </definedNames>
  <calcPr calcId="152511"/>
</workbook>
</file>

<file path=xl/calcChain.xml><?xml version="1.0" encoding="utf-8"?>
<calcChain xmlns="http://schemas.openxmlformats.org/spreadsheetml/2006/main">
  <c r="W16" i="3" l="1"/>
  <c r="I16" i="3"/>
  <c r="X16" i="3" s="1"/>
  <c r="W17" i="3"/>
  <c r="X17" i="3" s="1"/>
  <c r="W15" i="3"/>
  <c r="X15" i="3" s="1"/>
  <c r="W12" i="3"/>
  <c r="X12" i="3" s="1"/>
  <c r="W11" i="3"/>
  <c r="X11" i="3" s="1"/>
  <c r="X10" i="3" s="1"/>
  <c r="W9" i="3"/>
  <c r="X9" i="3" s="1"/>
  <c r="W8" i="3"/>
  <c r="X8" i="3" s="1"/>
  <c r="X14" i="3" l="1"/>
  <c r="X13" i="3" s="1"/>
  <c r="X7" i="3"/>
  <c r="X6" i="3" s="1"/>
</calcChain>
</file>

<file path=xl/comments1.xml><?xml version="1.0" encoding="utf-8"?>
<comments xmlns="http://schemas.openxmlformats.org/spreadsheetml/2006/main">
  <authors>
    <author>Alessandra</author>
  </authors>
  <commentList>
    <comment ref="C5" authorId="0" shapeId="0">
      <text>
        <r>
          <rPr>
            <b/>
            <sz val="9"/>
            <color indexed="81"/>
            <rFont val="Segoe UI"/>
            <charset val="1"/>
          </rPr>
          <t>Grupo Despesa:
1. Pessoal
3. Custeio
4. Investimento
Contrapartida</t>
        </r>
      </text>
    </comment>
    <comment ref="D5" authorId="0" shapeId="0">
      <text>
        <r>
          <rPr>
            <b/>
            <sz val="9"/>
            <color indexed="81"/>
            <rFont val="Segoe UI"/>
            <charset val="1"/>
          </rPr>
          <t>ND = Natureza da despesa, conforme Manual Técnico do Orçamento (MTO)</t>
        </r>
      </text>
    </comment>
    <comment ref="Y5" authorId="0" shapeId="0">
      <text>
        <r>
          <rPr>
            <b/>
            <sz val="9"/>
            <color indexed="81"/>
            <rFont val="Segoe UI"/>
            <family val="2"/>
          </rPr>
          <t>Quanto ao montande de recursos gastos no item em relação ao total do projeto:
1 (Baixo)
2
3
4 (Alto)</t>
        </r>
      </text>
    </comment>
    <comment ref="Z5" authorId="0" shapeId="0">
      <text>
        <r>
          <rPr>
            <b/>
            <sz val="9"/>
            <color indexed="81"/>
            <rFont val="Segoe UI"/>
            <family val="2"/>
          </rPr>
          <t>Quanto à necessidade do item em relação aos produtos/ entregas previstos:
1 (baixo)
2
3
4 (alto)</t>
        </r>
      </text>
    </comment>
    <comment ref="AA5" authorId="0" shapeId="0">
      <text>
        <r>
          <rPr>
            <b/>
            <sz val="9"/>
            <color indexed="81"/>
            <rFont val="Segoe UI"/>
            <family val="2"/>
          </rPr>
          <t>Previsto em cada etapa.</t>
        </r>
      </text>
    </comment>
  </commentList>
</comments>
</file>

<file path=xl/sharedStrings.xml><?xml version="1.0" encoding="utf-8"?>
<sst xmlns="http://schemas.openxmlformats.org/spreadsheetml/2006/main" count="68" uniqueCount="58">
  <si>
    <t>ESPECIFICAÇÃO</t>
  </si>
  <si>
    <t>METAS</t>
  </si>
  <si>
    <t>ETAPAS</t>
  </si>
  <si>
    <t>ND</t>
  </si>
  <si>
    <t>Materialidade</t>
  </si>
  <si>
    <t>Relevância</t>
  </si>
  <si>
    <t>unidade</t>
  </si>
  <si>
    <t>mês</t>
  </si>
  <si>
    <t>Produtos/Entregas/Resultados esperados</t>
  </si>
  <si>
    <t>xxxxx</t>
  </si>
  <si>
    <t>1. Meta 1 xxxxxx</t>
  </si>
  <si>
    <t>2. Meta 2 xxxxxx</t>
  </si>
  <si>
    <t>2.1. Etapa 2.1. xxxxx</t>
  </si>
  <si>
    <t>m1</t>
  </si>
  <si>
    <t>Custo Unitário</t>
  </si>
  <si>
    <t>Pessoal</t>
  </si>
  <si>
    <t>Custo Total
Estimado</t>
  </si>
  <si>
    <t>Custeio</t>
  </si>
  <si>
    <t>m5</t>
  </si>
  <si>
    <t>Coordenador técnico</t>
  </si>
  <si>
    <t>Resma de Papel A4</t>
  </si>
  <si>
    <t>Quant. Mês 1</t>
  </si>
  <si>
    <t>Quant. Mês 2</t>
  </si>
  <si>
    <t>Quant. Mês 3</t>
  </si>
  <si>
    <t>Quant. Mês 4</t>
  </si>
  <si>
    <t>Quant. Mês 5</t>
  </si>
  <si>
    <t>Quant. Mês 6</t>
  </si>
  <si>
    <t>Quant. Mês 7</t>
  </si>
  <si>
    <t>Quant. Mês 8</t>
  </si>
  <si>
    <t>Quant. Mês 9</t>
  </si>
  <si>
    <t>Quant. Mês 10</t>
  </si>
  <si>
    <t>Quant. Mês 11</t>
  </si>
  <si>
    <t>Quant. Mês 12</t>
  </si>
  <si>
    <t>Quant. Mês ...</t>
  </si>
  <si>
    <t>Quant. Total</t>
  </si>
  <si>
    <t>m6</t>
  </si>
  <si>
    <t>m12</t>
  </si>
  <si>
    <t>Investimento</t>
  </si>
  <si>
    <t>Notebook XPTO</t>
  </si>
  <si>
    <t>Encargos Analista Administrativo</t>
  </si>
  <si>
    <t>Analista Administrativo</t>
  </si>
  <si>
    <t>1.2. Etapa 1.2. xxxxx</t>
  </si>
  <si>
    <t>1.1. Etapa 1.1 xxxxx</t>
  </si>
  <si>
    <t>m4</t>
  </si>
  <si>
    <t>m9</t>
  </si>
  <si>
    <t>Contrapartida</t>
  </si>
  <si>
    <t>Veículo de passeio</t>
  </si>
  <si>
    <t>xxxx</t>
  </si>
  <si>
    <t>Relatório do evento, Mapeamento xxxx, Plano de ação, xxxx</t>
  </si>
  <si>
    <t>INSTRUMENTO DA PARCERIA:</t>
  </si>
  <si>
    <t>[CONVÊNIO/TERMO DE COLABORAÇÃO/TERMO DE FOMENTO/ACORDO DE COOPERAÇÃO TÉCNICA Nº XX/XXXX]</t>
  </si>
  <si>
    <t>NOME DO PROJETO:</t>
  </si>
  <si>
    <t>[XXXXXXXXXXXXXXXXXXXXXXXXX]</t>
  </si>
  <si>
    <t>OBJETO:</t>
  </si>
  <si>
    <t>Unidade de
Fornecimento</t>
  </si>
  <si>
    <t>Data Início
da Etapa</t>
  </si>
  <si>
    <t>Data Término
da Etapa</t>
  </si>
  <si>
    <t>Grupo de
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</si>
</sst>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d/mm/yy;@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8"/>
        <bgColor rgb="FFFCD5B5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499984740745262"/>
        <bgColor rgb="FFFFFFFF"/>
      </patternFill>
    </fill>
    <fill>
      <patternFill patternType="solid">
        <fgColor theme="0" tint="-0.34998626667073579"/>
        <bgColor rgb="FF948A54"/>
      </patternFill>
    </fill>
    <fill>
      <patternFill patternType="solid">
        <fgColor theme="0" tint="-0.34998626667073579"/>
        <bgColor rgb="FFFCD5B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rgb="FF948A54"/>
      </patternFill>
    </fill>
    <fill>
      <patternFill patternType="solid">
        <fgColor theme="8" tint="0.39997558519241921"/>
        <bgColor rgb="FFFCD5B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rgb="FF948A5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0" fontId="6" fillId="9" borderId="1" xfId="0" applyFont="1" applyFill="1" applyBorder="1" applyAlignment="1">
      <alignment horizontal="center" textRotation="90" wrapText="1"/>
    </xf>
    <xf numFmtId="0" fontId="6" fillId="12" borderId="1" xfId="0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44" fontId="4" fillId="7" borderId="1" xfId="0" applyNumberFormat="1" applyFont="1" applyFill="1" applyBorder="1" applyAlignment="1">
      <alignment horizontal="right" vertical="center"/>
    </xf>
    <xf numFmtId="164" fontId="4" fillId="7" borderId="1" xfId="0" applyNumberFormat="1" applyFont="1" applyFill="1" applyBorder="1" applyAlignment="1">
      <alignment horizontal="center" vertical="center"/>
    </xf>
    <xf numFmtId="44" fontId="4" fillId="7" borderId="1" xfId="0" applyNumberFormat="1" applyFont="1" applyFill="1" applyBorder="1" applyAlignment="1">
      <alignment horizontal="left" vertical="center"/>
    </xf>
    <xf numFmtId="1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/>
    </xf>
    <xf numFmtId="0" fontId="7" fillId="8" borderId="1" xfId="0" applyFont="1" applyFill="1" applyBorder="1" applyAlignment="1">
      <alignment horizontal="justify" vertical="center" wrapText="1"/>
    </xf>
    <xf numFmtId="0" fontId="7" fillId="8" borderId="1" xfId="0" applyFont="1" applyFill="1" applyBorder="1" applyAlignment="1">
      <alignment horizontal="justify" vertical="center"/>
    </xf>
    <xf numFmtId="0" fontId="7" fillId="8" borderId="1" xfId="0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/>
    </xf>
    <xf numFmtId="44" fontId="7" fillId="8" borderId="1" xfId="0" applyNumberFormat="1" applyFont="1" applyFill="1" applyBorder="1" applyAlignment="1">
      <alignment horizontal="right" vertical="center"/>
    </xf>
    <xf numFmtId="44" fontId="7" fillId="8" borderId="1" xfId="0" applyNumberFormat="1" applyFont="1" applyFill="1" applyBorder="1" applyAlignment="1">
      <alignment horizontal="center" vertical="center"/>
    </xf>
    <xf numFmtId="1" fontId="7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justify" vertical="center"/>
    </xf>
    <xf numFmtId="0" fontId="7" fillId="11" borderId="1" xfId="0" applyFont="1" applyFill="1" applyBorder="1" applyAlignment="1">
      <alignment horizontal="justify" vertical="center"/>
    </xf>
    <xf numFmtId="0" fontId="7" fillId="11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44" fontId="1" fillId="13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1" fillId="13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justify" vertical="center" wrapText="1"/>
    </xf>
    <xf numFmtId="44" fontId="4" fillId="7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44" fontId="1" fillId="13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justify" vertical="center"/>
    </xf>
    <xf numFmtId="0" fontId="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4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center" vertical="center" wrapText="1"/>
    </xf>
    <xf numFmtId="44" fontId="1" fillId="5" borderId="1" xfId="0" applyNumberFormat="1" applyFont="1" applyFill="1" applyBorder="1" applyAlignment="1">
      <alignment horizontal="left" vertical="center" wrapText="1"/>
    </xf>
    <xf numFmtId="1" fontId="7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7933C"/>
      <rgbColor rgb="00800080"/>
      <rgbColor rgb="00008080"/>
      <rgbColor rgb="00C0C0C0"/>
      <rgbColor rgb="00948A54"/>
      <rgbColor rgb="009999FF"/>
      <rgbColor rgb="00953735"/>
      <rgbColor rgb="00FFFFCC"/>
      <rgbColor rgb="00F2F2F2"/>
      <rgbColor rgb="00660066"/>
      <rgbColor rgb="00D99694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CD5B5"/>
      <rgbColor rgb="008EB4E3"/>
      <rgbColor rgb="00FF99CC"/>
      <rgbColor rgb="00CC99FF"/>
      <rgbColor rgb="00FAC090"/>
      <rgbColor rgb="003366FF"/>
      <rgbColor rgb="0033CCCC"/>
      <rgbColor rgb="0099CC00"/>
      <rgbColor rgb="00FFCC00"/>
      <rgbColor rgb="00FF9900"/>
      <rgbColor rgb="00E46C0A"/>
      <rgbColor rgb="00558ED5"/>
      <rgbColor rgb="00969696"/>
      <rgbColor rgb="0017375E"/>
      <rgbColor rgb="00339966"/>
      <rgbColor rgb="000D0D0D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EEE422"/>
      <color rgb="FFC5C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tabSelected="1" zoomScale="90" zoomScaleNormal="90" workbookViewId="0">
      <selection activeCell="V12" sqref="V12"/>
    </sheetView>
  </sheetViews>
  <sheetFormatPr defaultColWidth="9.140625" defaultRowHeight="15" x14ac:dyDescent="0.25"/>
  <cols>
    <col min="1" max="1" width="15.140625" style="7" customWidth="1"/>
    <col min="2" max="2" width="13.7109375" style="4" customWidth="1"/>
    <col min="3" max="3" width="15.42578125" style="4" customWidth="1"/>
    <col min="4" max="4" width="11.28515625" style="4" bestFit="1" customWidth="1"/>
    <col min="5" max="5" width="74.85546875" style="7" customWidth="1"/>
    <col min="6" max="6" width="14" style="8" customWidth="1"/>
    <col min="7" max="8" width="11" style="8" bestFit="1" customWidth="1"/>
    <col min="9" max="9" width="15.7109375" style="8" bestFit="1" customWidth="1"/>
    <col min="10" max="23" width="6.5703125" style="8" customWidth="1"/>
    <col min="24" max="24" width="19" style="8" customWidth="1"/>
    <col min="25" max="26" width="8.42578125" style="8" customWidth="1"/>
    <col min="27" max="27" width="75.85546875" style="8" customWidth="1"/>
    <col min="28" max="263" width="8.7109375" style="4"/>
    <col min="264" max="16384" width="9.140625" style="4"/>
  </cols>
  <sheetData>
    <row r="1" spans="1:27" x14ac:dyDescent="0.25">
      <c r="A1" s="1" t="s">
        <v>49</v>
      </c>
      <c r="B1" s="2"/>
      <c r="C1" s="2" t="s">
        <v>50</v>
      </c>
      <c r="D1" s="2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5">
      <c r="A2" s="1" t="s">
        <v>51</v>
      </c>
      <c r="B2" s="2"/>
      <c r="C2" s="2" t="s">
        <v>52</v>
      </c>
      <c r="D2" s="2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1" t="s">
        <v>53</v>
      </c>
      <c r="B3" s="2"/>
      <c r="C3" s="2" t="s">
        <v>52</v>
      </c>
      <c r="D3" s="2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1"/>
      <c r="B4" s="2"/>
      <c r="C4" s="2"/>
      <c r="D4" s="2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74.25" x14ac:dyDescent="0.25">
      <c r="A5" s="9" t="s">
        <v>1</v>
      </c>
      <c r="B5" s="10" t="s">
        <v>2</v>
      </c>
      <c r="C5" s="11" t="s">
        <v>57</v>
      </c>
      <c r="D5" s="12" t="s">
        <v>3</v>
      </c>
      <c r="E5" s="13" t="s">
        <v>0</v>
      </c>
      <c r="F5" s="14" t="s">
        <v>54</v>
      </c>
      <c r="G5" s="15" t="s">
        <v>55</v>
      </c>
      <c r="H5" s="15" t="s">
        <v>56</v>
      </c>
      <c r="I5" s="16" t="s">
        <v>14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  <c r="V5" s="14" t="s">
        <v>33</v>
      </c>
      <c r="W5" s="14" t="s">
        <v>34</v>
      </c>
      <c r="X5" s="16" t="s">
        <v>16</v>
      </c>
      <c r="Y5" s="14" t="s">
        <v>4</v>
      </c>
      <c r="Z5" s="14" t="s">
        <v>5</v>
      </c>
      <c r="AA5" s="17" t="s">
        <v>8</v>
      </c>
    </row>
    <row r="6" spans="1:27" s="5" customFormat="1" x14ac:dyDescent="0.25">
      <c r="A6" s="18" t="s">
        <v>10</v>
      </c>
      <c r="B6" s="18"/>
      <c r="C6" s="18"/>
      <c r="D6" s="18"/>
      <c r="E6" s="18"/>
      <c r="F6" s="19"/>
      <c r="G6" s="20"/>
      <c r="H6" s="20"/>
      <c r="I6" s="21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>
        <f>X7+X10</f>
        <v>104800</v>
      </c>
      <c r="Y6" s="24"/>
      <c r="Z6" s="24"/>
      <c r="AA6" s="25"/>
    </row>
    <row r="7" spans="1:27" s="6" customFormat="1" x14ac:dyDescent="0.25">
      <c r="A7" s="26"/>
      <c r="B7" s="27" t="s">
        <v>42</v>
      </c>
      <c r="C7" s="27"/>
      <c r="D7" s="27"/>
      <c r="E7" s="28"/>
      <c r="F7" s="29"/>
      <c r="G7" s="30" t="s">
        <v>13</v>
      </c>
      <c r="H7" s="30" t="s">
        <v>18</v>
      </c>
      <c r="I7" s="31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2">
        <f>SUM(X8:X9)</f>
        <v>41800</v>
      </c>
      <c r="Y7" s="33"/>
      <c r="Z7" s="33"/>
      <c r="AA7" s="34"/>
    </row>
    <row r="8" spans="1:27" s="6" customFormat="1" x14ac:dyDescent="0.25">
      <c r="A8" s="26"/>
      <c r="B8" s="35"/>
      <c r="C8" s="36" t="s">
        <v>15</v>
      </c>
      <c r="D8" s="37">
        <v>319011</v>
      </c>
      <c r="E8" s="38" t="s">
        <v>19</v>
      </c>
      <c r="F8" s="39" t="s">
        <v>7</v>
      </c>
      <c r="G8" s="40"/>
      <c r="H8" s="41"/>
      <c r="I8" s="42">
        <v>8000</v>
      </c>
      <c r="J8" s="43">
        <v>1</v>
      </c>
      <c r="K8" s="43">
        <v>1</v>
      </c>
      <c r="L8" s="43">
        <v>1</v>
      </c>
      <c r="M8" s="43">
        <v>1</v>
      </c>
      <c r="N8" s="43">
        <v>1</v>
      </c>
      <c r="O8" s="43"/>
      <c r="P8" s="43"/>
      <c r="Q8" s="43"/>
      <c r="R8" s="43"/>
      <c r="S8" s="43"/>
      <c r="T8" s="43"/>
      <c r="U8" s="43"/>
      <c r="V8" s="43"/>
      <c r="W8" s="43">
        <f>SUM(J8:V8)</f>
        <v>5</v>
      </c>
      <c r="X8" s="44">
        <f>I8*W8</f>
        <v>40000</v>
      </c>
      <c r="Y8" s="45">
        <v>4</v>
      </c>
      <c r="Z8" s="45">
        <v>4</v>
      </c>
      <c r="AA8" s="46" t="s">
        <v>48</v>
      </c>
    </row>
    <row r="9" spans="1:27" s="6" customFormat="1" x14ac:dyDescent="0.25">
      <c r="A9" s="26"/>
      <c r="B9" s="35"/>
      <c r="C9" s="36" t="s">
        <v>17</v>
      </c>
      <c r="D9" s="37">
        <v>339030</v>
      </c>
      <c r="E9" s="47" t="s">
        <v>20</v>
      </c>
      <c r="F9" s="39" t="s">
        <v>6</v>
      </c>
      <c r="G9" s="40"/>
      <c r="H9" s="41"/>
      <c r="I9" s="42">
        <v>12</v>
      </c>
      <c r="J9" s="43">
        <v>100</v>
      </c>
      <c r="K9" s="43"/>
      <c r="L9" s="43"/>
      <c r="M9" s="43"/>
      <c r="N9" s="43"/>
      <c r="O9" s="43">
        <v>50</v>
      </c>
      <c r="P9" s="43"/>
      <c r="Q9" s="43"/>
      <c r="R9" s="43"/>
      <c r="S9" s="43"/>
      <c r="T9" s="48"/>
      <c r="U9" s="48"/>
      <c r="V9" s="48"/>
      <c r="W9" s="43">
        <f>SUM(J9:V9)</f>
        <v>150</v>
      </c>
      <c r="X9" s="44">
        <f>I9*W9</f>
        <v>1800</v>
      </c>
      <c r="Y9" s="45">
        <v>1</v>
      </c>
      <c r="Z9" s="45">
        <v>2</v>
      </c>
      <c r="AA9" s="46"/>
    </row>
    <row r="10" spans="1:27" s="6" customFormat="1" x14ac:dyDescent="0.25">
      <c r="A10" s="26"/>
      <c r="B10" s="28" t="s">
        <v>41</v>
      </c>
      <c r="C10" s="28"/>
      <c r="D10" s="28"/>
      <c r="E10" s="28"/>
      <c r="F10" s="29"/>
      <c r="G10" s="30" t="s">
        <v>35</v>
      </c>
      <c r="H10" s="30" t="s">
        <v>36</v>
      </c>
      <c r="I10" s="31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2">
        <f>SUM(X11:X12)</f>
        <v>63000</v>
      </c>
      <c r="Y10" s="33"/>
      <c r="Z10" s="33"/>
      <c r="AA10" s="34"/>
    </row>
    <row r="11" spans="1:27" s="6" customFormat="1" x14ac:dyDescent="0.25">
      <c r="A11" s="26"/>
      <c r="B11" s="35"/>
      <c r="C11" s="36" t="s">
        <v>15</v>
      </c>
      <c r="D11" s="37">
        <v>319011</v>
      </c>
      <c r="E11" s="38" t="s">
        <v>19</v>
      </c>
      <c r="F11" s="39" t="s">
        <v>7</v>
      </c>
      <c r="G11" s="40"/>
      <c r="H11" s="41"/>
      <c r="I11" s="42">
        <v>8000</v>
      </c>
      <c r="J11" s="43"/>
      <c r="K11" s="43"/>
      <c r="L11" s="43"/>
      <c r="M11" s="43"/>
      <c r="N11" s="43"/>
      <c r="O11" s="43">
        <v>1</v>
      </c>
      <c r="P11" s="43">
        <v>1</v>
      </c>
      <c r="Q11" s="43">
        <v>1</v>
      </c>
      <c r="R11" s="43">
        <v>1</v>
      </c>
      <c r="S11" s="43">
        <v>1</v>
      </c>
      <c r="T11" s="43">
        <v>1</v>
      </c>
      <c r="U11" s="43">
        <v>1</v>
      </c>
      <c r="V11" s="43"/>
      <c r="W11" s="43">
        <f t="shared" ref="W11:W12" si="0">SUM(J11:V11)</f>
        <v>7</v>
      </c>
      <c r="X11" s="44">
        <f t="shared" ref="X11:X12" si="1">I11*W11</f>
        <v>56000</v>
      </c>
      <c r="Y11" s="49">
        <v>4</v>
      </c>
      <c r="Z11" s="49">
        <v>4</v>
      </c>
      <c r="AA11" s="46" t="s">
        <v>47</v>
      </c>
    </row>
    <row r="12" spans="1:27" s="6" customFormat="1" x14ac:dyDescent="0.25">
      <c r="A12" s="26"/>
      <c r="B12" s="35"/>
      <c r="C12" s="36" t="s">
        <v>37</v>
      </c>
      <c r="D12" s="37">
        <v>449052</v>
      </c>
      <c r="E12" s="50" t="s">
        <v>38</v>
      </c>
      <c r="F12" s="39" t="s">
        <v>6</v>
      </c>
      <c r="G12" s="40"/>
      <c r="H12" s="41"/>
      <c r="I12" s="42">
        <v>3500</v>
      </c>
      <c r="J12" s="43"/>
      <c r="K12" s="43"/>
      <c r="L12" s="43"/>
      <c r="M12" s="43"/>
      <c r="N12" s="43"/>
      <c r="O12" s="43">
        <v>2</v>
      </c>
      <c r="P12" s="43"/>
      <c r="Q12" s="43"/>
      <c r="R12" s="43"/>
      <c r="S12" s="43"/>
      <c r="T12" s="43"/>
      <c r="U12" s="43"/>
      <c r="V12" s="43"/>
      <c r="W12" s="43">
        <f t="shared" si="0"/>
        <v>2</v>
      </c>
      <c r="X12" s="44">
        <f t="shared" si="1"/>
        <v>7000</v>
      </c>
      <c r="Y12" s="49">
        <v>2</v>
      </c>
      <c r="Z12" s="49">
        <v>4</v>
      </c>
      <c r="AA12" s="46"/>
    </row>
    <row r="13" spans="1:27" s="5" customFormat="1" x14ac:dyDescent="0.25">
      <c r="A13" s="51" t="s">
        <v>11</v>
      </c>
      <c r="B13" s="51"/>
      <c r="C13" s="51"/>
      <c r="D13" s="51"/>
      <c r="E13" s="51"/>
      <c r="F13" s="19"/>
      <c r="G13" s="20"/>
      <c r="H13" s="20"/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52">
        <f>X14</f>
        <v>76200</v>
      </c>
      <c r="Y13" s="24"/>
      <c r="Z13" s="24"/>
      <c r="AA13" s="25"/>
    </row>
    <row r="14" spans="1:27" s="6" customFormat="1" x14ac:dyDescent="0.25">
      <c r="A14" s="26"/>
      <c r="B14" s="28" t="s">
        <v>12</v>
      </c>
      <c r="C14" s="28"/>
      <c r="D14" s="28"/>
      <c r="E14" s="28"/>
      <c r="F14" s="29"/>
      <c r="G14" s="30" t="s">
        <v>43</v>
      </c>
      <c r="H14" s="30" t="s">
        <v>44</v>
      </c>
      <c r="I14" s="31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2">
        <f>SUM(X15:X17)</f>
        <v>76200</v>
      </c>
      <c r="Y14" s="33"/>
      <c r="Z14" s="33"/>
      <c r="AA14" s="34"/>
    </row>
    <row r="15" spans="1:27" s="6" customFormat="1" x14ac:dyDescent="0.25">
      <c r="A15" s="26"/>
      <c r="B15" s="35"/>
      <c r="C15" s="36" t="s">
        <v>15</v>
      </c>
      <c r="D15" s="37">
        <v>319011</v>
      </c>
      <c r="E15" s="48" t="s">
        <v>40</v>
      </c>
      <c r="F15" s="39" t="s">
        <v>7</v>
      </c>
      <c r="G15" s="40"/>
      <c r="H15" s="53"/>
      <c r="I15" s="54">
        <v>2600</v>
      </c>
      <c r="J15" s="55"/>
      <c r="K15" s="55"/>
      <c r="L15" s="55"/>
      <c r="M15" s="55">
        <v>2</v>
      </c>
      <c r="N15" s="55">
        <v>2</v>
      </c>
      <c r="O15" s="55">
        <v>2</v>
      </c>
      <c r="P15" s="55">
        <v>2</v>
      </c>
      <c r="Q15" s="55">
        <v>2</v>
      </c>
      <c r="R15" s="55">
        <v>2</v>
      </c>
      <c r="S15" s="55"/>
      <c r="T15" s="55"/>
      <c r="U15" s="55"/>
      <c r="V15" s="55"/>
      <c r="W15" s="43">
        <f>SUM(J15:V15)</f>
        <v>12</v>
      </c>
      <c r="X15" s="44">
        <f>I15*W15</f>
        <v>31200</v>
      </c>
      <c r="Y15" s="49">
        <v>3</v>
      </c>
      <c r="Z15" s="49">
        <v>3</v>
      </c>
      <c r="AA15" s="46" t="s">
        <v>9</v>
      </c>
    </row>
    <row r="16" spans="1:27" s="6" customFormat="1" x14ac:dyDescent="0.25">
      <c r="A16" s="26"/>
      <c r="B16" s="35"/>
      <c r="C16" s="36" t="s">
        <v>17</v>
      </c>
      <c r="D16" s="37">
        <v>339047</v>
      </c>
      <c r="E16" s="48" t="s">
        <v>39</v>
      </c>
      <c r="F16" s="39" t="s">
        <v>7</v>
      </c>
      <c r="G16" s="40"/>
      <c r="H16" s="53"/>
      <c r="I16" s="54">
        <f>I14*39.37%</f>
        <v>0</v>
      </c>
      <c r="J16" s="55"/>
      <c r="K16" s="55"/>
      <c r="L16" s="55"/>
      <c r="M16" s="55">
        <v>2</v>
      </c>
      <c r="N16" s="55">
        <v>2</v>
      </c>
      <c r="O16" s="55">
        <v>2</v>
      </c>
      <c r="P16" s="55">
        <v>2</v>
      </c>
      <c r="Q16" s="55">
        <v>2</v>
      </c>
      <c r="R16" s="55">
        <v>2</v>
      </c>
      <c r="S16" s="55"/>
      <c r="T16" s="55"/>
      <c r="U16" s="55"/>
      <c r="V16" s="55"/>
      <c r="W16" s="43">
        <f>SUM(J16:V16)</f>
        <v>12</v>
      </c>
      <c r="X16" s="44">
        <f>I16*W16</f>
        <v>0</v>
      </c>
      <c r="Y16" s="49">
        <v>2</v>
      </c>
      <c r="Z16" s="49">
        <v>3</v>
      </c>
      <c r="AA16" s="46"/>
    </row>
    <row r="17" spans="1:27" s="6" customFormat="1" x14ac:dyDescent="0.25">
      <c r="A17" s="26"/>
      <c r="B17" s="35"/>
      <c r="C17" s="56" t="s">
        <v>45</v>
      </c>
      <c r="D17" s="56"/>
      <c r="E17" s="57" t="s">
        <v>46</v>
      </c>
      <c r="F17" s="58" t="s">
        <v>6</v>
      </c>
      <c r="G17" s="59"/>
      <c r="H17" s="60"/>
      <c r="I17" s="61">
        <v>45000</v>
      </c>
      <c r="J17" s="60"/>
      <c r="K17" s="60"/>
      <c r="L17" s="60"/>
      <c r="M17" s="60">
        <v>1</v>
      </c>
      <c r="N17" s="60"/>
      <c r="O17" s="60"/>
      <c r="P17" s="60"/>
      <c r="Q17" s="60"/>
      <c r="R17" s="60"/>
      <c r="S17" s="60"/>
      <c r="T17" s="60"/>
      <c r="U17" s="60"/>
      <c r="V17" s="60"/>
      <c r="W17" s="62">
        <f>SUM(J17:V17)</f>
        <v>1</v>
      </c>
      <c r="X17" s="63">
        <f>I17*W17</f>
        <v>45000</v>
      </c>
      <c r="Y17" s="64"/>
      <c r="Z17" s="64"/>
      <c r="AA17" s="46"/>
    </row>
  </sheetData>
  <autoFilter ref="A5:AA12"/>
  <mergeCells count="8">
    <mergeCell ref="B10:E10"/>
    <mergeCell ref="B14:E14"/>
    <mergeCell ref="A6:E6"/>
    <mergeCell ref="B7:E7"/>
    <mergeCell ref="A13:E13"/>
    <mergeCell ref="AA15:AA17"/>
    <mergeCell ref="AA8:AA9"/>
    <mergeCell ref="AA11:AA12"/>
  </mergeCells>
  <pageMargins left="0.19685039370078741" right="0.23622047244094491" top="0.6692913385826772" bottom="0.6692913385826772" header="0.39370078740157483" footer="0.39370078740157483"/>
  <pageSetup paperSize="9" scale="38" firstPageNumber="0" orientation="landscape" verticalDpi="4" r:id="rId1"/>
  <headerFooter>
    <oddHeader>&amp;CANEXO DO PLANO DE TRABALHO - PLANO DETALHADO DE APLICAÇÃO</oddHeader>
    <oddFooter>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Plano Detalhado de Aplicação</vt:lpstr>
      <vt:lpstr>_FiltrarBancodeDados</vt:lpstr>
      <vt:lpstr>'Plano Detalhado de Aplicação'!Titulos_de_impressao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Gabrielle</dc:creator>
  <cp:lastModifiedBy>Alessandra</cp:lastModifiedBy>
  <cp:revision>0</cp:revision>
  <cp:lastPrinted>2020-08-05T14:54:20Z</cp:lastPrinted>
  <dcterms:created xsi:type="dcterms:W3CDTF">2011-04-04T06:52:38Z</dcterms:created>
  <dcterms:modified xsi:type="dcterms:W3CDTF">2020-08-05T14:59:41Z</dcterms:modified>
</cp:coreProperties>
</file>